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celsorth-my.sharepoint.com/personal/soravit_tilsna_or_th/Documents/Fame Fame not has R/PMU/แก้ไขแบบฟอร์ม 70/แบบฟอร์มข้อเสนอโครงการปีงบประมาณ 2570/"/>
    </mc:Choice>
  </mc:AlternateContent>
  <xr:revisionPtr revIDLastSave="109" documentId="8_{1A9745EC-6BF8-455D-A120-14CDEA25A85A}" xr6:coauthVersionLast="47" xr6:coauthVersionMax="47" xr10:uidLastSave="{80E7CBA2-D3E0-4D5D-A423-80B16E86DDEA}"/>
  <bookViews>
    <workbookView xWindow="-120" yWindow="-120" windowWidth="29040" windowHeight="15840" xr2:uid="{AA096CCB-723B-49C2-8DA4-8B45CA99C82A}"/>
  </bookViews>
  <sheets>
    <sheet name="ข้อมูลบริษัท" sheetId="4" r:id="rId1"/>
    <sheet name="ข้อมูลภาครัฐ" sheetId="5" r:id="rId2"/>
    <sheet name="งบดำเนินการ" sheetId="1" r:id="rId3"/>
    <sheet name="ข้อมูลแจ้งบริษัท" sheetId="2" r:id="rId4"/>
    <sheet name="สำหรับเจ้าหน้าที่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1" l="1"/>
  <c r="B32" i="1"/>
  <c r="F29" i="1"/>
  <c r="D15" i="3"/>
  <c r="B8" i="5" s="1"/>
  <c r="B7" i="4" l="1"/>
  <c r="E23" i="1"/>
  <c r="E15" i="1"/>
  <c r="E16" i="1"/>
  <c r="E17" i="1"/>
  <c r="E18" i="1"/>
  <c r="E19" i="1"/>
  <c r="E20" i="1"/>
  <c r="E21" i="1"/>
  <c r="E22" i="1"/>
  <c r="E24" i="1"/>
  <c r="D31" i="1" l="1"/>
  <c r="D4" i="3"/>
  <c r="I4" i="3" s="1"/>
  <c r="E29" i="1"/>
  <c r="E27" i="1"/>
  <c r="D9" i="3" l="1"/>
  <c r="E12" i="1"/>
  <c r="E14" i="1"/>
  <c r="E26" i="1"/>
  <c r="E7" i="1"/>
  <c r="E8" i="1"/>
  <c r="E9" i="1"/>
  <c r="E6" i="1"/>
  <c r="C31" i="1"/>
  <c r="B31" i="1"/>
  <c r="F4" i="1" l="1"/>
  <c r="D8" i="3"/>
  <c r="C32" i="1"/>
  <c r="D32" i="1"/>
  <c r="E10" i="1"/>
  <c r="D6" i="3"/>
  <c r="D13" i="3" s="1"/>
  <c r="E4" i="1"/>
  <c r="E32" i="1" l="1"/>
  <c r="I6" i="3"/>
  <c r="I9" i="3"/>
  <c r="I8" i="3"/>
  <c r="D11" i="3"/>
  <c r="K8" i="3" l="1"/>
  <c r="B33" i="1" s="1"/>
  <c r="I11" i="3"/>
  <c r="I13" i="3"/>
</calcChain>
</file>

<file path=xl/sharedStrings.xml><?xml version="1.0" encoding="utf-8"?>
<sst xmlns="http://schemas.openxmlformats.org/spreadsheetml/2006/main" count="175" uniqueCount="66">
  <si>
    <t>รายการ</t>
  </si>
  <si>
    <t>แห่งที่มาของเงินทุน (บาท)</t>
  </si>
  <si>
    <t>งบประมาณทั้งหมด (บาท)</t>
  </si>
  <si>
    <t>หมายเหตุ</t>
  </si>
  <si>
    <t>ศลช.</t>
  </si>
  <si>
    <t>ผู้ร่วมลงทุน</t>
  </si>
  <si>
    <t xml:space="preserve">In cash </t>
  </si>
  <si>
    <t>In kind</t>
  </si>
  <si>
    <t>3. งบลงทุน (ค่าครุภัณฑ์)</t>
  </si>
  <si>
    <t>4. ค่าธรรมเนียมหน่วยงานผู้รับทุน****</t>
  </si>
  <si>
    <t>รวมงบประมาณ</t>
  </si>
  <si>
    <t>อัตราส่วน</t>
  </si>
  <si>
    <t>2. งบดำเนินงาน, Task based</t>
  </si>
  <si>
    <t>2.3 ค่าวัสดุ</t>
  </si>
  <si>
    <r>
      <t xml:space="preserve">ข้อมูลจากข้อเสนอโครงการ
</t>
    </r>
    <r>
      <rPr>
        <sz val="14"/>
        <color rgb="FFFF0000"/>
        <rFont val="TH SarabunPSK"/>
        <family val="2"/>
      </rPr>
      <t>(กรอกข้อมูลส่วนนี้)</t>
    </r>
  </si>
  <si>
    <r>
      <t xml:space="preserve">สัดส่วนการร่วมสนับสนุนงบประมาณ
</t>
    </r>
    <r>
      <rPr>
        <sz val="14"/>
        <color rgb="FF0070C0"/>
        <rFont val="TH SarabunPSK"/>
        <family val="2"/>
      </rPr>
      <t>(คำนวณอัตโนมัติ)</t>
    </r>
  </si>
  <si>
    <t>ประเภทภาคเอกชน</t>
  </si>
  <si>
    <t>ทุนสนับสนุนจาก ศลช.</t>
  </si>
  <si>
    <t xml:space="preserve">ความสอดคล้องกับคู่มือฯ </t>
  </si>
  <si>
    <t xml:space="preserve">ทุนสนับสนุนจากภาคเอกชน </t>
  </si>
  <si>
    <t>In-Cash</t>
  </si>
  <si>
    <t>In-kind</t>
  </si>
  <si>
    <t>รวมมูลค่าโครงการ</t>
  </si>
  <si>
    <t>เงินทุนที่ใช้ในการดำเนินโครงการ
(In-Cash ศลช. + In-Cash ภาคเอกชน)</t>
  </si>
  <si>
    <t>จำนวนพนักงาน</t>
  </si>
  <si>
    <t>วันที่จดทะเบียนจัดตั้ง</t>
  </si>
  <si>
    <t>ชื่อบริษัท</t>
  </si>
  <si>
    <t>** ค่าจ้าง หมายถึง เงินที่จ่ายเป็นค่าจ้าง/ค่าตอบแทนแก่ผู้ที่ปฏิบัติงานในโครงการเป็นรายเดือน โดยรายจ่ายที่เป็นค่าจ้าง เช่น (1) ค่าตอบแทนผู้ร่วมโครงการ (2) ค่าจ้างผู้ประสานงาน (3) ค่าจ้างที่ปรึกษา</t>
  </si>
  <si>
    <t>ข้อมูลบริษัท</t>
  </si>
  <si>
    <t>ประเภทภาคเอกชน (จากสูตรคำนวณ Sheet 1)</t>
  </si>
  <si>
    <t xml:space="preserve">1. งบบุคลากร </t>
  </si>
  <si>
    <t xml:space="preserve">ตารางสัดส่วนการ contribute </t>
  </si>
  <si>
    <r>
      <t>* กรณีผู้เสนอขอรับทุนเป็นหน่วยงานภาคเอกชน หรือมีหน่วยงานภาคเอกชนเป็นผู้ร่วมทุน โดย</t>
    </r>
    <r>
      <rPr>
        <b/>
        <u/>
        <sz val="14"/>
        <color theme="1"/>
        <rFont val="TH SarabunPSK"/>
        <family val="2"/>
      </rPr>
      <t>สัดส่วนการร่วมสนับสนุนงบประมาณต้องเป็นไปตามคู่มือ</t>
    </r>
  </si>
  <si>
    <t>1.5) อื่น ๆ ตามที่ ศลช. เห็นสมควร</t>
  </si>
  <si>
    <t>ทั้งนี้ บุคคลที่ได้รับค่าจ้างแล้วนั้น จะไม่สามารถรับค่าจ้างหรือค่าตอบแทนใด ๆ จากหมวดอื่นๆ ได้</t>
  </si>
  <si>
    <t>อีก งบประมาณของหมวดงบบุคลากรจะต้องไม่เกิน ร้อยละ 20 ของงบประมาณทั้งหมดของโครงการที่ขอรับ</t>
  </si>
  <si>
    <t>การสนับสนุนจาก ศลช. โดยไม่รวมค่าครุภัณฑ ยกเว้น โครงการที่มีลักษณะดังต่อไปนี้</t>
  </si>
  <si>
    <t>1.1) การจัดทำข้อมูล การทบทวนวรรณกรรม การทบทวนบทความ หรือ การถอดบทเรียน</t>
  </si>
  <si>
    <t>1.2) การสังเคราะห์ข้อมูล คือ กระบวนการสังเคราะห/งานวิจัย โดยบูรณาการ</t>
  </si>
  <si>
    <t>ผลงานวิจัยตั้งแต่ 2 ชิ้นขึ้นไป เป็าหมายเพื่อนำผลวิจัยทั้งหมดมาสังเคราะห์หาข้อสรุปที่สามารถนำไปใช้</t>
  </si>
  <si>
    <t>ดำเนินการได้ทั่วไป วิธีการสังเคราะห์มีหลายวิธี เช่น การใช้เครื่องมือทางสถิติโดยใช้ข้อมูลทุติยภูมิ (secondary</t>
  </si>
  <si>
    <t>1.3) การถ่ายทอดเทคโนโลยี</t>
  </si>
  <si>
    <t>1.4) โครงการด้านการพัฒนา software</t>
  </si>
  <si>
    <t>ตัวอย่างเช่น การวิเคราะห์อภิมาน (meta-analysis) การวิจัยแบบใช้เรื่องเล่า (narrative analysis) การทบทวนอย่างเป็นระบบ (systematic review)</t>
  </si>
  <si>
    <t xml:space="preserve">data) หรือฐานข้อมูล วิเคราะห์ข้อมูลเชิงคุณภาพ และนำผลมาสรุป </t>
  </si>
  <si>
    <t>อัตราค่าจ้างหัวหน้าโครงการ ผู้จัดการโครงการ ผู้ร่วมโครงการ นักวิชาการ ผู้ประสานงานเต็มเวลาตามคุณวุฒิการศึกษา และประสบการณ/การทำงาน</t>
  </si>
  <si>
    <r>
      <t>ค่าใช้จ่ายทุกรายการสามารถถัวเฉลี่ยได้เฉพาะหมวดงบ</t>
    </r>
    <r>
      <rPr>
        <b/>
        <u/>
        <sz val="14"/>
        <color theme="1"/>
        <rFont val="TH SarabunPSK"/>
        <family val="2"/>
      </rPr>
      <t>ดำเนินงาน</t>
    </r>
  </si>
  <si>
    <r>
      <t xml:space="preserve">*** ค่าใช้สอย หมายถึง รายจ่ายเพื่อให้ได้มาซึ่งบริการ รายจ่ายที่เกี่ยวเนื่องกับการดำเนินโครงการในลักษณะเหมาจ่ายเป็นชิ้นงาน </t>
    </r>
    <r>
      <rPr>
        <b/>
        <u/>
        <sz val="14"/>
        <color theme="1"/>
        <rFont val="TH SarabunPSK"/>
        <family val="2"/>
      </rPr>
      <t>เป็นรายครั้ง</t>
    </r>
    <r>
      <rPr>
        <b/>
        <sz val="14"/>
        <color theme="1"/>
        <rFont val="TH SarabunPSK"/>
        <family val="2"/>
      </rPr>
      <t xml:space="preserve"> หรือจ่ายเมื่อส่งมอบงานเป็นคราวๆ ไป และรายจ่ายที่เกี่ยวเนื่องกับโครงการที่ไม่เข้าลักษณะรายจ่ายอื่นๆ เช่น ค่าจ้างเหมาแรงงาน ค่าจ้างเหมาตรวจวิเคราะห์ทางการแพทย์ ค่าตอบแทนผู้ทบทวนวรรณกรรม (Review Literature) ค่าตอบแทนผู้ให้ข้อมูลด้วยการระดมสมอง สัมภาษณ์แบบสอบถาม ค่าบริการไปรษณีย์ร่วมค่าดวงตราไปรษณียากร)</t>
    </r>
  </si>
  <si>
    <r>
      <t>**** เฉพาะสถาบันการศึกษาทั้งรัฐและเอกชน สถาบันวิจัย หน่วยงานของรัฐ และองค์กรที่ไม่แสวงหากำไร โดยสามารถขอได้ไม่เกิน</t>
    </r>
    <r>
      <rPr>
        <b/>
        <u/>
        <sz val="14"/>
        <color theme="1"/>
        <rFont val="TH SarabunPSK"/>
        <family val="2"/>
      </rPr>
      <t>ร้อยละ 10</t>
    </r>
    <r>
      <rPr>
        <b/>
        <sz val="14"/>
        <color theme="1"/>
        <rFont val="TH SarabunPSK"/>
        <family val="2"/>
      </rPr>
      <t xml:space="preserve"> ของ</t>
    </r>
    <r>
      <rPr>
        <b/>
        <u/>
        <sz val="14"/>
        <color theme="1"/>
        <rFont val="TH SarabunPSK"/>
        <family val="2"/>
      </rPr>
      <t>งบดำเนินงานของโครงการที่ไม่รวมค่าใช้จ่ายในการเดินทางไปต่างประเทศ</t>
    </r>
    <r>
      <rPr>
        <b/>
        <sz val="14"/>
        <color theme="1"/>
        <rFont val="TH SarabunPSK"/>
        <family val="2"/>
      </rPr>
      <t xml:space="preserve"> กรณีโครงการที่มีงบประมาณรวมมากกว่า 10 ล้านบาท ศลช. ขอสงวนสิทธิ์ในการพิจารณาค่าธรรมเนียมอุดหนุนสถาบัน (overhead) เป็นกรณีพิเศษตามลักษณะของโครงการ</t>
    </r>
  </si>
  <si>
    <t>ต้องไม่เกิน 10%</t>
  </si>
  <si>
    <t>(….................)</t>
  </si>
  <si>
    <t>NA / (….................)</t>
  </si>
  <si>
    <t>(….................%)</t>
  </si>
  <si>
    <t>สัดส่วนการลงทุนสัญาชาติไทย (อ้างอิงข้อมูลจาก DBD Warehouse)</t>
  </si>
  <si>
    <t>https://datawarehouse.dbd.go.th/</t>
  </si>
  <si>
    <t>รายได้ปีล่าสุด (รายได้รวม, อ้างอิงข้อมูลจาก DBD Warehouse)</t>
  </si>
  <si>
    <t>แหล่งของข้อมูล</t>
  </si>
  <si>
    <t>ข้อมูลจากบริษัท</t>
  </si>
  <si>
    <r>
      <t xml:space="preserve">1.1 ค่าจ้าง ** </t>
    </r>
    <r>
      <rPr>
        <b/>
        <sz val="14"/>
        <color theme="8" tint="-0.249977111117893"/>
        <rFont val="TH SarabunPSK"/>
        <family val="2"/>
      </rPr>
      <t>(ระบุชื่อบุคลากรในโครงการ), Time based</t>
    </r>
  </si>
  <si>
    <r>
      <t xml:space="preserve">2.1 ค่าตอบแทน </t>
    </r>
    <r>
      <rPr>
        <b/>
        <sz val="14"/>
        <color theme="8" tint="-0.249977111117893"/>
        <rFont val="TH SarabunPSK"/>
        <family val="2"/>
      </rPr>
      <t>(ชื่อบุคลากรนอกเหนือจากโครงการหรือยังไม่ระบุชื่อก็ได้เช่นกัน), Task  based</t>
    </r>
  </si>
  <si>
    <t>งบประมาณของหมวดงบบุคลากรจะต้องไม่เกิน ร้อยละ 20 ของงบประมาณทั้งหมดของโครงการที่ขอรับการสนับสนุนจาก ศลช. โดยไม่รวมค่าครุภัณฑ์ ยกเว้น โครงการที่มีลักษณะดังต่อไปนี้
1.1) การจัดทำข้อมูล การทบทวนวรรณกรรม การทบทวนบทความ หรือ การถอดบทเรียน
1.2) การสังเคราะห์ข้อมูล คือ กระบวนการสังเคราะห์งานวิจัย โดยบูรณาการผลงานวิจัยตั้งแต่ 2 ชิ้นขึ้นไป เป้าหมายเพื่อนำผลวิจัยทั้งหมดมาสังเคราะห์หาข้อสรุปที่สามารถนำไปใช้
ดำเนินการได้ทั่วไป วิธีการสังเคราะห์มีหลายวิธี เช่น การใช้เครื่องมือทางสถิติโดยใช้ข้อมูลทุติยภูมิ (secondary data) หรือฐานข้อมูล วิเคราะห์ข้อมูลเชิงคุณภาพ และนำผลมาสรุป ตัวอย่างเช่น การวิเคราะห์อภิมาน (meta-analysis) การวิจัยแบบใช้เรื่องเล่า (narrative analysis) การทบทวนอย่างเป็นระบบ (systematic review)
1.3) การถ่ายทอดเทคโนโลยี
1.4) โครงการด้านการพัฒนา software
1.5) อื่น ๆ ตามที่ ศลช. เห็นสมควร</t>
  </si>
  <si>
    <t xml:space="preserve">ต้องไม่เกิน 20% </t>
  </si>
  <si>
    <t>2.2 ค่าใช้สอย ***</t>
  </si>
  <si>
    <t>Size บริษัท (ไม่ต้องกรอกข้อมูล)</t>
  </si>
  <si>
    <t>เพิ่มข้อมูล กรณี สัญญา 3 ฝ่าย</t>
  </si>
  <si>
    <t>ชื่อหน่วยงานรัฐ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</si>
</sst>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[$฿-41E]* #,##0_-;\-[$฿-41E]* #,##0_-;_-[$฿-41E]* &quot;-&quot;??_-;_-@_-"/>
    <numFmt numFmtId="166" formatCode="0.0%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sz val="14"/>
      <color rgb="FF0070C0"/>
      <name val="TH SarabunPSK"/>
      <family val="2"/>
    </font>
    <font>
      <b/>
      <sz val="14"/>
      <color theme="2" tint="-0.249977111117893"/>
      <name val="TH SarabunPSK"/>
      <family val="2"/>
    </font>
    <font>
      <sz val="14"/>
      <color theme="2" tint="-0.249977111117893"/>
      <name val="TH SarabunPSK"/>
      <family val="2"/>
    </font>
    <font>
      <b/>
      <u/>
      <sz val="14"/>
      <color theme="1"/>
      <name val="TH SarabunPSK"/>
      <family val="2"/>
    </font>
    <font>
      <sz val="8"/>
      <color theme="1"/>
      <name val="Sarabun"/>
    </font>
    <font>
      <b/>
      <sz val="14"/>
      <color theme="8" tint="-0.249977111117893"/>
      <name val="TH SarabunPSK"/>
      <family val="2"/>
    </font>
    <font>
      <b/>
      <sz val="14"/>
      <color theme="3" tint="0.499984740745262"/>
      <name val="TH SarabunPSK"/>
      <family val="2"/>
    </font>
    <font>
      <b/>
      <sz val="16"/>
      <color theme="1"/>
      <name val="TH SarabunPSK"/>
      <family val="2"/>
    </font>
    <font>
      <b/>
      <sz val="12"/>
      <color theme="3" tint="0.249977111117893"/>
      <name val="TH SarabunPSK"/>
      <family val="2"/>
    </font>
    <font>
      <b/>
      <sz val="9"/>
      <color theme="1"/>
      <name val="TH SarabunPSK"/>
      <family val="2"/>
    </font>
    <font>
      <sz val="11"/>
      <color rgb="FFFF0000"/>
      <name val="Aptos Narrow"/>
      <family val="2"/>
      <scheme val="minor"/>
    </font>
    <font>
      <b/>
      <sz val="14"/>
      <color rgb="FFFF0000"/>
      <name val="TH SarabunPSK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/>
    <xf numFmtId="0" fontId="4" fillId="0" borderId="2" xfId="0" applyFont="1" applyBorder="1"/>
    <xf numFmtId="0" fontId="2" fillId="4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165" fontId="2" fillId="4" borderId="0" xfId="0" applyNumberFormat="1" applyFont="1" applyFill="1" applyAlignment="1">
      <alignment horizontal="right"/>
    </xf>
    <xf numFmtId="166" fontId="2" fillId="5" borderId="0" xfId="2" applyNumberFormat="1" applyFont="1" applyFill="1" applyAlignment="1">
      <alignment horizontal="right"/>
    </xf>
    <xf numFmtId="166" fontId="2" fillId="0" borderId="0" xfId="0" applyNumberFormat="1" applyFont="1" applyAlignment="1">
      <alignment horizontal="center"/>
    </xf>
    <xf numFmtId="166" fontId="2" fillId="5" borderId="2" xfId="2" applyNumberFormat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166" fontId="4" fillId="0" borderId="0" xfId="0" applyNumberFormat="1" applyFont="1" applyAlignment="1">
      <alignment horizontal="center"/>
    </xf>
    <xf numFmtId="0" fontId="2" fillId="0" borderId="3" xfId="0" applyFont="1" applyBorder="1"/>
    <xf numFmtId="0" fontId="4" fillId="0" borderId="3" xfId="0" applyFont="1" applyBorder="1"/>
    <xf numFmtId="165" fontId="2" fillId="6" borderId="3" xfId="0" applyNumberFormat="1" applyFont="1" applyFill="1" applyBorder="1" applyAlignment="1">
      <alignment horizontal="right"/>
    </xf>
    <xf numFmtId="166" fontId="2" fillId="5" borderId="3" xfId="2" applyNumberFormat="1" applyFont="1" applyFill="1" applyBorder="1" applyAlignment="1">
      <alignment horizontal="right"/>
    </xf>
    <xf numFmtId="0" fontId="6" fillId="0" borderId="0" xfId="0" applyFont="1" applyAlignment="1">
      <alignment vertical="top" wrapText="1"/>
    </xf>
    <xf numFmtId="0" fontId="7" fillId="0" borderId="0" xfId="0" applyFont="1"/>
    <xf numFmtId="165" fontId="6" fillId="6" borderId="0" xfId="0" applyNumberFormat="1" applyFont="1" applyFill="1" applyAlignment="1">
      <alignment horizontal="center" vertical="center"/>
    </xf>
    <xf numFmtId="9" fontId="6" fillId="6" borderId="0" xfId="2" applyFont="1" applyFill="1" applyAlignment="1">
      <alignment horizontal="right" vertic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2" fillId="0" borderId="1" xfId="0" applyFont="1" applyBorder="1" applyAlignment="1">
      <alignment horizontal="center" vertical="center"/>
    </xf>
    <xf numFmtId="43" fontId="2" fillId="7" borderId="1" xfId="1" applyFont="1" applyFill="1" applyBorder="1"/>
    <xf numFmtId="10" fontId="2" fillId="7" borderId="1" xfId="2" applyNumberFormat="1" applyFont="1" applyFill="1" applyBorder="1"/>
    <xf numFmtId="43" fontId="2" fillId="0" borderId="1" xfId="1" applyFont="1" applyBorder="1"/>
    <xf numFmtId="0" fontId="2" fillId="0" borderId="1" xfId="0" applyFont="1" applyBorder="1"/>
    <xf numFmtId="0" fontId="2" fillId="7" borderId="1" xfId="0" applyFont="1" applyFill="1" applyBorder="1"/>
    <xf numFmtId="0" fontId="2" fillId="2" borderId="1" xfId="0" applyFont="1" applyFill="1" applyBorder="1"/>
    <xf numFmtId="164" fontId="2" fillId="0" borderId="1" xfId="0" applyNumberFormat="1" applyFont="1" applyBorder="1"/>
    <xf numFmtId="0" fontId="2" fillId="8" borderId="1" xfId="0" applyFont="1" applyFill="1" applyBorder="1"/>
    <xf numFmtId="43" fontId="2" fillId="8" borderId="1" xfId="1" applyFont="1" applyFill="1" applyBorder="1"/>
    <xf numFmtId="0" fontId="11" fillId="0" borderId="1" xfId="0" applyFont="1" applyBorder="1" applyAlignment="1">
      <alignment horizontal="right"/>
    </xf>
    <xf numFmtId="0" fontId="11" fillId="0" borderId="1" xfId="0" applyFont="1" applyBorder="1"/>
    <xf numFmtId="0" fontId="12" fillId="0" borderId="0" xfId="0" applyFont="1"/>
    <xf numFmtId="0" fontId="0" fillId="4" borderId="0" xfId="0" applyFill="1"/>
    <xf numFmtId="0" fontId="2" fillId="4" borderId="1" xfId="0" applyFont="1" applyFill="1" applyBorder="1" applyAlignment="1">
      <alignment horizontal="center"/>
    </xf>
    <xf numFmtId="0" fontId="14" fillId="0" borderId="0" xfId="0" applyFont="1"/>
    <xf numFmtId="10" fontId="2" fillId="7" borderId="1" xfId="0" applyNumberFormat="1" applyFont="1" applyFill="1" applyBorder="1"/>
    <xf numFmtId="0" fontId="1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2" fillId="0" borderId="9" xfId="0" applyFont="1" applyBorder="1" applyAlignment="1">
      <alignment horizontal="left"/>
    </xf>
    <xf numFmtId="0" fontId="16" fillId="0" borderId="9" xfId="0" applyFont="1" applyBorder="1" applyAlignment="1">
      <alignment horizontal="left"/>
    </xf>
    <xf numFmtId="0" fontId="16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1" xfId="0" applyFont="1" applyBorder="1" applyAlignment="1">
      <alignment horizontal="right"/>
    </xf>
    <xf numFmtId="0" fontId="16" fillId="0" borderId="1" xfId="0" applyFont="1" applyBorder="1"/>
    <xf numFmtId="0" fontId="15" fillId="0" borderId="1" xfId="0" applyFont="1" applyBorder="1" applyAlignment="1">
      <alignment horizontal="right"/>
    </xf>
    <xf numFmtId="0" fontId="15" fillId="0" borderId="1" xfId="0" applyFont="1" applyBorder="1"/>
    <xf numFmtId="0" fontId="1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9" borderId="1" xfId="0" applyFont="1" applyFill="1" applyBorder="1" applyAlignment="1">
      <alignment horizontal="center"/>
    </xf>
    <xf numFmtId="0" fontId="0" fillId="0" borderId="0" xfId="0" applyAlignment="1">
      <alignment horizontal="left" vertical="top" wrapText="1"/>
    </xf>
    <xf numFmtId="0" fontId="2" fillId="7" borderId="4" xfId="0" applyFont="1" applyFill="1" applyBorder="1" applyAlignment="1">
      <alignment horizontal="left" vertical="center"/>
    </xf>
    <xf numFmtId="0" fontId="2" fillId="7" borderId="6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2" fillId="7" borderId="4" xfId="0" applyFont="1" applyFill="1" applyBorder="1" applyAlignment="1">
      <alignment horizontal="left"/>
    </xf>
    <xf numFmtId="0" fontId="2" fillId="7" borderId="6" xfId="0" applyFont="1" applyFill="1" applyBorder="1" applyAlignment="1">
      <alignment horizontal="left"/>
    </xf>
    <xf numFmtId="0" fontId="2" fillId="7" borderId="5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99061</xdr:colOff>
      <xdr:row>1</xdr:row>
      <xdr:rowOff>15240</xdr:rowOff>
    </xdr:from>
    <xdr:to>
      <xdr:col>10</xdr:col>
      <xdr:colOff>388621</xdr:colOff>
      <xdr:row>22</xdr:row>
      <xdr:rowOff>90673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EA52C5-8021-DF6E-FA86-E732D5962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1" y="327660"/>
          <a:ext cx="6385560" cy="3915913"/>
        </a:xfrm>
        <a:prstGeom prst="rect">
          <a:avLst/>
        </a:prstGeom>
      </xdr:spPr>
    </xdr:pic>
    <xdr:clientData/>
  </xdr:twoCellAnchor>
  <xdr:twoCellAnchor editAs="oneCell">
    <xdr:from>
      <xdr:col>12</xdr:col>
      <xdr:colOff>97046</xdr:colOff>
      <xdr:row>1</xdr:row>
      <xdr:rowOff>7621</xdr:rowOff>
    </xdr:from>
    <xdr:to>
      <xdr:col>22</xdr:col>
      <xdr:colOff>401846</xdr:colOff>
      <xdr:row>17</xdr:row>
      <xdr:rowOff>87486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520032-160A-1568-4EB3-3C26F6499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12246" y="320041"/>
          <a:ext cx="6400800" cy="3005945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18</xdr:row>
      <xdr:rowOff>22860</xdr:rowOff>
    </xdr:from>
    <xdr:to>
      <xdr:col>22</xdr:col>
      <xdr:colOff>342900</xdr:colOff>
      <xdr:row>34</xdr:row>
      <xdr:rowOff>54012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214022C-8640-7320-814C-C38B32810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53300" y="3444240"/>
          <a:ext cx="6400800" cy="2957232"/>
        </a:xfrm>
        <a:prstGeom prst="rect">
          <a:avLst/>
        </a:prstGeom>
      </xdr:spPr>
    </xdr:pic>
    <xdr:clientData/>
  </xdr:twoCellAnchor>
  <xdr:twoCellAnchor editAs="oneCell">
    <xdr:from>
      <xdr:col>12</xdr:col>
      <xdr:colOff>106680</xdr:colOff>
      <xdr:row>35</xdr:row>
      <xdr:rowOff>22860</xdr:rowOff>
    </xdr:from>
    <xdr:to>
      <xdr:col>22</xdr:col>
      <xdr:colOff>411480</xdr:colOff>
      <xdr:row>44</xdr:row>
      <xdr:rowOff>114531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53F394C-D57A-B097-F4B7-2E0113B93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421880" y="6553200"/>
          <a:ext cx="6400800" cy="1737591"/>
        </a:xfrm>
        <a:prstGeom prst="rect">
          <a:avLst/>
        </a:prstGeom>
      </xdr:spPr>
    </xdr:pic>
    <xdr:clientData/>
  </xdr:twoCellAnchor>
  <xdr:twoCellAnchor editAs="oneCell">
    <xdr:from>
      <xdr:col>12</xdr:col>
      <xdr:colOff>114300</xdr:colOff>
      <xdr:row>44</xdr:row>
      <xdr:rowOff>7620</xdr:rowOff>
    </xdr:from>
    <xdr:to>
      <xdr:col>22</xdr:col>
      <xdr:colOff>419100</xdr:colOff>
      <xdr:row>52</xdr:row>
      <xdr:rowOff>8549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BBCB236-9213-DD3F-B428-D8B2BBC15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429500" y="8183880"/>
          <a:ext cx="6400800" cy="14639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7</xdr:row>
      <xdr:rowOff>101600</xdr:rowOff>
    </xdr:from>
    <xdr:to>
      <xdr:col>9</xdr:col>
      <xdr:colOff>514350</xdr:colOff>
      <xdr:row>8</xdr:row>
      <xdr:rowOff>209550</xdr:rowOff>
    </xdr:to>
    <xdr:sp macro="" textlink="">
      <xdr:nvSpPr>
        <xdr:cNvPr id="2" name="ลูกศร: ขวาท้ายขีด 1">
          <a:extLst>
            <a:ext uri="{FF2B5EF4-FFF2-40B4-BE49-F238E27FC236}">
              <a16:creationId xmlns:a16="http://schemas.microsoft.com/office/drawing/2014/main" id="{4218F98D-72F6-41CF-BDF0-EC865D2C830D}"/>
            </a:ext>
          </a:extLst>
        </xdr:cNvPr>
        <xdr:cNvSpPr/>
      </xdr:nvSpPr>
      <xdr:spPr>
        <a:xfrm>
          <a:off x="8656320" y="2235200"/>
          <a:ext cx="400050" cy="374650"/>
        </a:xfrm>
        <a:prstGeom prst="stripedRightArrow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1FA9E-4E56-4CF5-A51A-328C0E97EFCA}">
  <sheetPr>
    <tabColor theme="7" tint="0.79998168889431442"/>
  </sheetPr>
  <dimension ref="A1:C8"/>
  <sheetViews>
    <sheetView tabSelected="1" workbookViewId="0">
      <selection activeCell="B6" sqref="B2:B6"/>
    </sheetView>
  </sheetViews>
  <sheetFormatPr defaultRowHeight="15" x14ac:dyDescent="0.25"/>
  <cols>
    <col min="1" max="1" width="53" bestFit="1" customWidth="1"/>
    <col min="2" max="2" width="26.42578125" bestFit="1" customWidth="1"/>
    <col min="3" max="3" width="33.42578125" customWidth="1"/>
  </cols>
  <sheetData>
    <row r="1" spans="1:3" ht="21.75" x14ac:dyDescent="0.5">
      <c r="A1" s="78" t="s">
        <v>28</v>
      </c>
      <c r="B1" s="78"/>
      <c r="C1" s="44" t="s">
        <v>56</v>
      </c>
    </row>
    <row r="2" spans="1:3" ht="21.75" x14ac:dyDescent="0.5">
      <c r="A2" s="42" t="s">
        <v>26</v>
      </c>
      <c r="B2" s="34" t="s">
        <v>50</v>
      </c>
      <c r="C2" s="44" t="s">
        <v>57</v>
      </c>
    </row>
    <row r="3" spans="1:3" ht="21.75" x14ac:dyDescent="0.5">
      <c r="A3" s="28" t="s">
        <v>53</v>
      </c>
      <c r="B3" s="34" t="s">
        <v>52</v>
      </c>
      <c r="C3" s="44" t="s">
        <v>54</v>
      </c>
    </row>
    <row r="4" spans="1:3" ht="21.75" x14ac:dyDescent="0.5">
      <c r="A4" s="42" t="s">
        <v>55</v>
      </c>
      <c r="B4" s="34" t="s">
        <v>50</v>
      </c>
      <c r="C4" s="44" t="s">
        <v>54</v>
      </c>
    </row>
    <row r="5" spans="1:3" ht="21.75" x14ac:dyDescent="0.5">
      <c r="A5" s="42" t="s">
        <v>24</v>
      </c>
      <c r="B5" s="34" t="s">
        <v>50</v>
      </c>
      <c r="C5" s="44" t="s">
        <v>57</v>
      </c>
    </row>
    <row r="6" spans="1:3" ht="21.75" x14ac:dyDescent="0.5">
      <c r="A6" s="42" t="s">
        <v>25</v>
      </c>
      <c r="B6" s="34" t="s">
        <v>50</v>
      </c>
      <c r="C6" s="44" t="s">
        <v>54</v>
      </c>
    </row>
    <row r="7" spans="1:3" ht="21.75" x14ac:dyDescent="0.5">
      <c r="A7" s="42" t="s">
        <v>63</v>
      </c>
      <c r="B7" s="46" t="str">
        <f ca="1">สำหรับเจ้าหน้าที่!D15</f>
        <v>Large</v>
      </c>
      <c r="C7" s="45"/>
    </row>
    <row r="8" spans="1:3" ht="21.75" x14ac:dyDescent="0.5">
      <c r="A8" s="47" t="s">
        <v>64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8A59-834B-4721-B553-45B6E86BBC00}">
  <sheetPr>
    <tabColor theme="7" tint="0.79998168889431442"/>
  </sheetPr>
  <dimension ref="A1:C10"/>
  <sheetViews>
    <sheetView workbookViewId="0">
      <selection activeCell="B3" sqref="B3"/>
    </sheetView>
  </sheetViews>
  <sheetFormatPr defaultRowHeight="15" x14ac:dyDescent="0.25"/>
  <cols>
    <col min="1" max="1" width="53" bestFit="1" customWidth="1"/>
    <col min="2" max="2" width="13.140625" bestFit="1" customWidth="1"/>
    <col min="3" max="3" width="31.5703125" bestFit="1" customWidth="1"/>
  </cols>
  <sheetData>
    <row r="1" spans="1:3" ht="21.75" x14ac:dyDescent="0.5">
      <c r="A1" s="79" t="s">
        <v>28</v>
      </c>
      <c r="B1" s="79"/>
      <c r="C1" s="50" t="s">
        <v>56</v>
      </c>
    </row>
    <row r="2" spans="1:3" ht="21.75" x14ac:dyDescent="0.5">
      <c r="A2" s="51" t="s">
        <v>65</v>
      </c>
      <c r="B2" s="49"/>
      <c r="C2" s="50"/>
    </row>
    <row r="3" spans="1:3" ht="21.75" x14ac:dyDescent="0.5">
      <c r="A3" s="51" t="s">
        <v>26</v>
      </c>
      <c r="B3" s="52" t="s">
        <v>50</v>
      </c>
      <c r="C3" s="50" t="s">
        <v>57</v>
      </c>
    </row>
    <row r="4" spans="1:3" ht="21.75" x14ac:dyDescent="0.5">
      <c r="A4" s="53" t="s">
        <v>53</v>
      </c>
      <c r="B4" s="52" t="s">
        <v>52</v>
      </c>
      <c r="C4" s="50" t="s">
        <v>54</v>
      </c>
    </row>
    <row r="5" spans="1:3" ht="21.75" x14ac:dyDescent="0.5">
      <c r="A5" s="51" t="s">
        <v>55</v>
      </c>
      <c r="B5" s="52" t="s">
        <v>50</v>
      </c>
      <c r="C5" s="50" t="s">
        <v>54</v>
      </c>
    </row>
    <row r="6" spans="1:3" ht="21.75" x14ac:dyDescent="0.5">
      <c r="A6" s="51" t="s">
        <v>24</v>
      </c>
      <c r="B6" s="52" t="s">
        <v>50</v>
      </c>
      <c r="C6" s="50" t="s">
        <v>57</v>
      </c>
    </row>
    <row r="7" spans="1:3" ht="21.75" x14ac:dyDescent="0.5">
      <c r="A7" s="51" t="s">
        <v>25</v>
      </c>
      <c r="B7" s="52" t="s">
        <v>50</v>
      </c>
      <c r="C7" s="50" t="s">
        <v>54</v>
      </c>
    </row>
    <row r="8" spans="1:3" ht="21.75" x14ac:dyDescent="0.5">
      <c r="A8" s="51" t="s">
        <v>63</v>
      </c>
      <c r="B8" s="54" t="str">
        <f ca="1">สำหรับเจ้าหน้าที่!D15</f>
        <v>Large</v>
      </c>
      <c r="C8" s="55"/>
    </row>
    <row r="9" spans="1:3" x14ac:dyDescent="0.25">
      <c r="A9" s="56"/>
      <c r="B9" s="56"/>
      <c r="C9" s="56"/>
    </row>
    <row r="10" spans="1:3" ht="21.75" x14ac:dyDescent="0.5">
      <c r="A10" s="48" t="s">
        <v>64</v>
      </c>
      <c r="B10" s="56"/>
      <c r="C10" s="56"/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81F06-84DA-4CDD-A328-E0311ADCF0F4}">
  <sheetPr>
    <tabColor theme="7" tint="0.79998168889431442"/>
  </sheetPr>
  <dimension ref="A1:G42"/>
  <sheetViews>
    <sheetView topLeftCell="A17" zoomScale="115" zoomScaleNormal="115" workbookViewId="0">
      <selection activeCell="B33" sqref="B33:F33"/>
    </sheetView>
  </sheetViews>
  <sheetFormatPr defaultRowHeight="15" x14ac:dyDescent="0.25"/>
  <cols>
    <col min="1" max="1" width="115.7109375" bestFit="1" customWidth="1"/>
    <col min="2" max="2" width="15.140625" bestFit="1" customWidth="1"/>
    <col min="3" max="4" width="13.28515625" bestFit="1" customWidth="1"/>
    <col min="5" max="5" width="22.140625" bestFit="1" customWidth="1"/>
    <col min="6" max="6" width="8.42578125" bestFit="1" customWidth="1"/>
    <col min="7" max="7" width="15.85546875" bestFit="1" customWidth="1"/>
  </cols>
  <sheetData>
    <row r="1" spans="1:7" ht="21.75" x14ac:dyDescent="0.25">
      <c r="A1" s="57" t="s">
        <v>0</v>
      </c>
      <c r="B1" s="57" t="s">
        <v>1</v>
      </c>
      <c r="C1" s="57"/>
      <c r="D1" s="57"/>
      <c r="E1" s="58" t="s">
        <v>2</v>
      </c>
      <c r="F1" s="57" t="s">
        <v>3</v>
      </c>
    </row>
    <row r="2" spans="1:7" ht="21.75" x14ac:dyDescent="0.25">
      <c r="A2" s="57"/>
      <c r="B2" s="59" t="s">
        <v>4</v>
      </c>
      <c r="C2" s="57" t="s">
        <v>5</v>
      </c>
      <c r="D2" s="57"/>
      <c r="E2" s="58"/>
      <c r="F2" s="57"/>
    </row>
    <row r="3" spans="1:7" ht="21.75" x14ac:dyDescent="0.25">
      <c r="A3" s="57"/>
      <c r="B3" s="60"/>
      <c r="C3" s="24" t="s">
        <v>6</v>
      </c>
      <c r="D3" s="24" t="s">
        <v>7</v>
      </c>
      <c r="E3" s="58"/>
      <c r="F3" s="57"/>
    </row>
    <row r="4" spans="1:7" ht="21.75" x14ac:dyDescent="0.5">
      <c r="A4" s="66" t="s">
        <v>30</v>
      </c>
      <c r="B4" s="67"/>
      <c r="C4" s="67"/>
      <c r="D4" s="68"/>
      <c r="E4" s="25" t="e">
        <f>SUM(E6:E9)</f>
        <v>#VALUE!</v>
      </c>
      <c r="F4" s="26" t="e">
        <f>SUM(B6:B9)/B31</f>
        <v>#DIV/0!</v>
      </c>
      <c r="G4" s="39" t="s">
        <v>61</v>
      </c>
    </row>
    <row r="5" spans="1:7" ht="21.75" x14ac:dyDescent="0.25">
      <c r="A5" s="72" t="s">
        <v>58</v>
      </c>
      <c r="B5" s="73"/>
      <c r="C5" s="73"/>
      <c r="D5" s="73"/>
      <c r="E5" s="73"/>
      <c r="F5" s="74"/>
    </row>
    <row r="6" spans="1:7" ht="21.75" x14ac:dyDescent="0.5">
      <c r="A6" s="41" t="s">
        <v>50</v>
      </c>
      <c r="B6" s="34" t="s">
        <v>50</v>
      </c>
      <c r="C6" s="34" t="s">
        <v>50</v>
      </c>
      <c r="D6" s="34" t="s">
        <v>50</v>
      </c>
      <c r="E6" s="27" t="e">
        <f>B6+C6+D6</f>
        <v>#VALUE!</v>
      </c>
      <c r="F6" s="28"/>
    </row>
    <row r="7" spans="1:7" ht="21.75" x14ac:dyDescent="0.5">
      <c r="A7" s="41" t="s">
        <v>50</v>
      </c>
      <c r="B7" s="34" t="s">
        <v>50</v>
      </c>
      <c r="C7" s="34" t="s">
        <v>50</v>
      </c>
      <c r="D7" s="34" t="s">
        <v>50</v>
      </c>
      <c r="E7" s="27" t="e">
        <f t="shared" ref="E7:E9" si="0">B7+C7+D7</f>
        <v>#VALUE!</v>
      </c>
      <c r="F7" s="28"/>
    </row>
    <row r="8" spans="1:7" ht="21.75" x14ac:dyDescent="0.5">
      <c r="A8" s="41" t="s">
        <v>50</v>
      </c>
      <c r="B8" s="34" t="s">
        <v>50</v>
      </c>
      <c r="C8" s="34" t="s">
        <v>50</v>
      </c>
      <c r="D8" s="34" t="s">
        <v>50</v>
      </c>
      <c r="E8" s="27" t="e">
        <f t="shared" si="0"/>
        <v>#VALUE!</v>
      </c>
      <c r="F8" s="28"/>
    </row>
    <row r="9" spans="1:7" ht="21.75" x14ac:dyDescent="0.5">
      <c r="A9" s="41" t="s">
        <v>50</v>
      </c>
      <c r="B9" s="34" t="s">
        <v>50</v>
      </c>
      <c r="C9" s="34" t="s">
        <v>50</v>
      </c>
      <c r="D9" s="34" t="s">
        <v>50</v>
      </c>
      <c r="E9" s="27" t="e">
        <f t="shared" si="0"/>
        <v>#VALUE!</v>
      </c>
      <c r="F9" s="28"/>
    </row>
    <row r="10" spans="1:7" ht="21.75" x14ac:dyDescent="0.5">
      <c r="A10" s="69" t="s">
        <v>12</v>
      </c>
      <c r="B10" s="70"/>
      <c r="C10" s="70"/>
      <c r="D10" s="71"/>
      <c r="E10" s="25" t="e">
        <f>SUM(E12:E26)</f>
        <v>#VALUE!</v>
      </c>
      <c r="F10" s="29"/>
    </row>
    <row r="11" spans="1:7" ht="21.75" x14ac:dyDescent="0.5">
      <c r="A11" s="75" t="s">
        <v>59</v>
      </c>
      <c r="B11" s="76"/>
      <c r="C11" s="76"/>
      <c r="D11" s="76"/>
      <c r="E11" s="76"/>
      <c r="F11" s="77"/>
    </row>
    <row r="12" spans="1:7" ht="21.75" x14ac:dyDescent="0.5">
      <c r="A12" s="41" t="s">
        <v>50</v>
      </c>
      <c r="B12" s="34" t="s">
        <v>50</v>
      </c>
      <c r="C12" s="34" t="s">
        <v>50</v>
      </c>
      <c r="D12" s="34" t="s">
        <v>50</v>
      </c>
      <c r="E12" s="27" t="e">
        <f t="shared" ref="E12:E26" si="1">B12+C12+D12</f>
        <v>#VALUE!</v>
      </c>
      <c r="F12" s="30"/>
    </row>
    <row r="13" spans="1:7" ht="21.75" x14ac:dyDescent="0.5">
      <c r="A13" s="75" t="s">
        <v>62</v>
      </c>
      <c r="B13" s="76"/>
      <c r="C13" s="76"/>
      <c r="D13" s="76"/>
      <c r="E13" s="76"/>
      <c r="F13" s="77"/>
    </row>
    <row r="14" spans="1:7" ht="21.75" x14ac:dyDescent="0.5">
      <c r="A14" s="41" t="s">
        <v>50</v>
      </c>
      <c r="B14" s="34" t="s">
        <v>50</v>
      </c>
      <c r="C14" s="34" t="s">
        <v>50</v>
      </c>
      <c r="D14" s="34" t="s">
        <v>50</v>
      </c>
      <c r="E14" s="27" t="e">
        <f t="shared" si="1"/>
        <v>#VALUE!</v>
      </c>
      <c r="F14" s="31"/>
    </row>
    <row r="15" spans="1:7" ht="21.75" x14ac:dyDescent="0.5">
      <c r="A15" s="41" t="s">
        <v>50</v>
      </c>
      <c r="B15" s="34" t="s">
        <v>50</v>
      </c>
      <c r="C15" s="34" t="s">
        <v>50</v>
      </c>
      <c r="D15" s="34" t="s">
        <v>50</v>
      </c>
      <c r="E15" s="27" t="e">
        <f t="shared" si="1"/>
        <v>#VALUE!</v>
      </c>
      <c r="F15" s="31"/>
    </row>
    <row r="16" spans="1:7" ht="21.75" x14ac:dyDescent="0.5">
      <c r="A16" s="41" t="s">
        <v>50</v>
      </c>
      <c r="B16" s="34" t="s">
        <v>50</v>
      </c>
      <c r="C16" s="34" t="s">
        <v>50</v>
      </c>
      <c r="D16" s="34" t="s">
        <v>50</v>
      </c>
      <c r="E16" s="27" t="e">
        <f t="shared" si="1"/>
        <v>#VALUE!</v>
      </c>
      <c r="F16" s="31"/>
    </row>
    <row r="17" spans="1:7" ht="21.75" x14ac:dyDescent="0.5">
      <c r="A17" s="41" t="s">
        <v>50</v>
      </c>
      <c r="B17" s="34" t="s">
        <v>50</v>
      </c>
      <c r="C17" s="34" t="s">
        <v>50</v>
      </c>
      <c r="D17" s="34" t="s">
        <v>50</v>
      </c>
      <c r="E17" s="27" t="e">
        <f t="shared" si="1"/>
        <v>#VALUE!</v>
      </c>
      <c r="F17" s="31"/>
    </row>
    <row r="18" spans="1:7" ht="21.75" x14ac:dyDescent="0.5">
      <c r="A18" s="41" t="s">
        <v>50</v>
      </c>
      <c r="B18" s="34" t="s">
        <v>50</v>
      </c>
      <c r="C18" s="34" t="s">
        <v>50</v>
      </c>
      <c r="D18" s="34" t="s">
        <v>50</v>
      </c>
      <c r="E18" s="27" t="e">
        <f t="shared" si="1"/>
        <v>#VALUE!</v>
      </c>
      <c r="F18" s="31"/>
    </row>
    <row r="19" spans="1:7" ht="21.75" x14ac:dyDescent="0.5">
      <c r="A19" s="41" t="s">
        <v>50</v>
      </c>
      <c r="B19" s="34" t="s">
        <v>50</v>
      </c>
      <c r="C19" s="34" t="s">
        <v>50</v>
      </c>
      <c r="D19" s="34" t="s">
        <v>50</v>
      </c>
      <c r="E19" s="27" t="e">
        <f t="shared" si="1"/>
        <v>#VALUE!</v>
      </c>
      <c r="F19" s="31"/>
    </row>
    <row r="20" spans="1:7" ht="21.75" x14ac:dyDescent="0.5">
      <c r="A20" s="41" t="s">
        <v>50</v>
      </c>
      <c r="B20" s="34" t="s">
        <v>50</v>
      </c>
      <c r="C20" s="34" t="s">
        <v>50</v>
      </c>
      <c r="D20" s="34" t="s">
        <v>50</v>
      </c>
      <c r="E20" s="27" t="e">
        <f t="shared" si="1"/>
        <v>#VALUE!</v>
      </c>
      <c r="F20" s="31"/>
    </row>
    <row r="21" spans="1:7" ht="21.75" x14ac:dyDescent="0.5">
      <c r="A21" s="41" t="s">
        <v>50</v>
      </c>
      <c r="B21" s="34" t="s">
        <v>50</v>
      </c>
      <c r="C21" s="34" t="s">
        <v>50</v>
      </c>
      <c r="D21" s="34" t="s">
        <v>50</v>
      </c>
      <c r="E21" s="27" t="e">
        <f t="shared" si="1"/>
        <v>#VALUE!</v>
      </c>
      <c r="F21" s="31"/>
    </row>
    <row r="22" spans="1:7" ht="21.75" x14ac:dyDescent="0.5">
      <c r="A22" s="41" t="s">
        <v>50</v>
      </c>
      <c r="B22" s="34" t="s">
        <v>50</v>
      </c>
      <c r="C22" s="34" t="s">
        <v>50</v>
      </c>
      <c r="D22" s="34" t="s">
        <v>50</v>
      </c>
      <c r="E22" s="27" t="e">
        <f t="shared" si="1"/>
        <v>#VALUE!</v>
      </c>
      <c r="F22" s="31"/>
    </row>
    <row r="23" spans="1:7" ht="21.75" x14ac:dyDescent="0.5">
      <c r="A23" s="41" t="s">
        <v>50</v>
      </c>
      <c r="B23" s="34" t="s">
        <v>50</v>
      </c>
      <c r="C23" s="34" t="s">
        <v>50</v>
      </c>
      <c r="D23" s="34" t="s">
        <v>50</v>
      </c>
      <c r="E23" s="27" t="e">
        <f t="shared" si="1"/>
        <v>#VALUE!</v>
      </c>
      <c r="F23" s="31"/>
    </row>
    <row r="24" spans="1:7" ht="21.75" x14ac:dyDescent="0.5">
      <c r="A24" s="41" t="s">
        <v>50</v>
      </c>
      <c r="B24" s="34" t="s">
        <v>50</v>
      </c>
      <c r="C24" s="34" t="s">
        <v>50</v>
      </c>
      <c r="D24" s="34" t="s">
        <v>50</v>
      </c>
      <c r="E24" s="27" t="e">
        <f t="shared" si="1"/>
        <v>#VALUE!</v>
      </c>
      <c r="F24" s="31"/>
    </row>
    <row r="25" spans="1:7" ht="21.75" x14ac:dyDescent="0.5">
      <c r="A25" s="75" t="s">
        <v>13</v>
      </c>
      <c r="B25" s="76"/>
      <c r="C25" s="76"/>
      <c r="D25" s="76"/>
      <c r="E25" s="76"/>
      <c r="F25" s="77"/>
    </row>
    <row r="26" spans="1:7" ht="21.75" x14ac:dyDescent="0.5">
      <c r="A26" s="41" t="s">
        <v>50</v>
      </c>
      <c r="B26" s="34" t="s">
        <v>50</v>
      </c>
      <c r="C26" s="34" t="s">
        <v>50</v>
      </c>
      <c r="D26" s="34" t="s">
        <v>50</v>
      </c>
      <c r="E26" s="27" t="e">
        <f t="shared" si="1"/>
        <v>#VALUE!</v>
      </c>
      <c r="F26" s="30"/>
    </row>
    <row r="27" spans="1:7" ht="21.75" x14ac:dyDescent="0.5">
      <c r="A27" s="69" t="s">
        <v>8</v>
      </c>
      <c r="B27" s="70"/>
      <c r="C27" s="70"/>
      <c r="D27" s="71"/>
      <c r="E27" s="25">
        <f>E28</f>
        <v>0</v>
      </c>
      <c r="F27" s="29"/>
    </row>
    <row r="28" spans="1:7" ht="21.75" x14ac:dyDescent="0.5">
      <c r="A28" s="35" t="s">
        <v>51</v>
      </c>
      <c r="B28" s="34" t="s">
        <v>50</v>
      </c>
      <c r="C28" s="34" t="s">
        <v>50</v>
      </c>
      <c r="D28" s="34" t="s">
        <v>50</v>
      </c>
      <c r="E28" s="27"/>
      <c r="F28" s="28"/>
    </row>
    <row r="29" spans="1:7" ht="21.75" x14ac:dyDescent="0.5">
      <c r="A29" s="69" t="s">
        <v>9</v>
      </c>
      <c r="B29" s="70"/>
      <c r="C29" s="70"/>
      <c r="D29" s="71"/>
      <c r="E29" s="25">
        <f>E30</f>
        <v>0</v>
      </c>
      <c r="F29" s="40" t="e">
        <f>B30/(SUM(B12:B26))</f>
        <v>#VALUE!</v>
      </c>
      <c r="G29" s="39" t="s">
        <v>49</v>
      </c>
    </row>
    <row r="30" spans="1:7" ht="21.75" x14ac:dyDescent="0.5">
      <c r="A30" s="35" t="s">
        <v>51</v>
      </c>
      <c r="B30" s="34" t="s">
        <v>50</v>
      </c>
      <c r="C30" s="34" t="s">
        <v>50</v>
      </c>
      <c r="D30" s="34" t="s">
        <v>50</v>
      </c>
      <c r="E30" s="27"/>
      <c r="F30" s="28"/>
    </row>
    <row r="31" spans="1:7" ht="21.75" x14ac:dyDescent="0.5">
      <c r="A31" s="32" t="s">
        <v>10</v>
      </c>
      <c r="B31" s="33">
        <f>SUM(B6:B9)+SUM(B12:B26)</f>
        <v>0</v>
      </c>
      <c r="C31" s="33">
        <f>SUM(C6:C9)+SUM(C12:C26)</f>
        <v>0</v>
      </c>
      <c r="D31" s="33">
        <f>SUM(D6:D9)+SUM(D12:D26)</f>
        <v>0</v>
      </c>
      <c r="E31" s="33" t="e">
        <f>SUM(E6:E9)+SUM(E12:E26)+E28+E30</f>
        <v>#VALUE!</v>
      </c>
      <c r="F31" s="32"/>
    </row>
    <row r="32" spans="1:7" ht="21.75" x14ac:dyDescent="0.5">
      <c r="A32" s="32" t="s">
        <v>11</v>
      </c>
      <c r="B32" s="33" t="e">
        <f>B31/($B$31+$C$31)*100</f>
        <v>#DIV/0!</v>
      </c>
      <c r="C32" s="33" t="e">
        <f>C31/($B$31+$C$31)*100</f>
        <v>#DIV/0!</v>
      </c>
      <c r="D32" s="33" t="e">
        <f>D31/($B$31+$C$31)*100</f>
        <v>#DIV/0!</v>
      </c>
      <c r="E32" s="33" t="e">
        <f>B32+C32+D32</f>
        <v>#DIV/0!</v>
      </c>
      <c r="F32" s="32"/>
    </row>
    <row r="33" spans="1:6" ht="21.75" x14ac:dyDescent="0.5">
      <c r="A33" s="38" t="s">
        <v>18</v>
      </c>
      <c r="B33" s="64" t="e">
        <f ca="1">สำหรับเจ้าหน้าที่!K8</f>
        <v>#DIV/0!</v>
      </c>
      <c r="C33" s="64"/>
      <c r="D33" s="64"/>
      <c r="E33" s="64"/>
      <c r="F33" s="64"/>
    </row>
    <row r="34" spans="1:6" ht="18.75" x14ac:dyDescent="0.5">
      <c r="A34" s="23"/>
      <c r="B34" s="23"/>
      <c r="C34" s="23"/>
      <c r="D34" s="23"/>
      <c r="E34" s="23"/>
      <c r="F34" s="23"/>
    </row>
    <row r="35" spans="1:6" ht="21.75" x14ac:dyDescent="0.5">
      <c r="A35" s="2" t="s">
        <v>3</v>
      </c>
      <c r="B35" s="2"/>
      <c r="C35" s="2"/>
      <c r="D35" s="2"/>
      <c r="E35" s="2"/>
      <c r="F35" s="2"/>
    </row>
    <row r="36" spans="1:6" ht="21.75" x14ac:dyDescent="0.5">
      <c r="A36" s="2" t="s">
        <v>46</v>
      </c>
      <c r="B36" s="2"/>
      <c r="C36" s="2"/>
      <c r="D36" s="2"/>
      <c r="E36" s="2"/>
      <c r="F36" s="2"/>
    </row>
    <row r="37" spans="1:6" ht="21.75" x14ac:dyDescent="0.5">
      <c r="A37" s="63" t="s">
        <v>32</v>
      </c>
      <c r="B37" s="63"/>
      <c r="C37" s="63"/>
      <c r="D37" s="63"/>
      <c r="E37" s="63"/>
      <c r="F37" s="63"/>
    </row>
    <row r="38" spans="1:6" ht="21.75" x14ac:dyDescent="0.5">
      <c r="A38" s="62" t="s">
        <v>27</v>
      </c>
      <c r="B38" s="62"/>
      <c r="C38" s="62"/>
      <c r="D38" s="62"/>
      <c r="E38" s="62"/>
      <c r="F38" s="62"/>
    </row>
    <row r="39" spans="1:6" ht="123.75" customHeight="1" x14ac:dyDescent="0.25">
      <c r="A39" s="65" t="s">
        <v>60</v>
      </c>
      <c r="B39" s="65"/>
      <c r="C39" s="65"/>
      <c r="D39" s="65"/>
      <c r="E39" s="65"/>
      <c r="F39" s="65"/>
    </row>
    <row r="40" spans="1:6" ht="46.5" customHeight="1" x14ac:dyDescent="0.5">
      <c r="A40" s="62" t="s">
        <v>47</v>
      </c>
      <c r="B40" s="62"/>
      <c r="C40" s="62"/>
      <c r="D40" s="62"/>
      <c r="E40" s="62"/>
      <c r="F40" s="62"/>
    </row>
    <row r="41" spans="1:6" ht="42" customHeight="1" x14ac:dyDescent="0.25">
      <c r="A41" s="61" t="s">
        <v>48</v>
      </c>
      <c r="B41" s="61"/>
      <c r="C41" s="61"/>
      <c r="D41" s="61"/>
      <c r="E41" s="61"/>
      <c r="F41" s="61"/>
    </row>
    <row r="42" spans="1:6" x14ac:dyDescent="0.25">
      <c r="A42" s="43"/>
    </row>
  </sheetData>
  <mergeCells count="20">
    <mergeCell ref="A4:D4"/>
    <mergeCell ref="A10:D10"/>
    <mergeCell ref="A27:D27"/>
    <mergeCell ref="A29:D29"/>
    <mergeCell ref="A5:F5"/>
    <mergeCell ref="A11:F11"/>
    <mergeCell ref="A13:F13"/>
    <mergeCell ref="A25:F25"/>
    <mergeCell ref="A41:F41"/>
    <mergeCell ref="A38:F38"/>
    <mergeCell ref="A37:F37"/>
    <mergeCell ref="A40:F40"/>
    <mergeCell ref="B33:F33"/>
    <mergeCell ref="A39:F39"/>
    <mergeCell ref="A1:A3"/>
    <mergeCell ref="B1:D1"/>
    <mergeCell ref="E1:E3"/>
    <mergeCell ref="F1:F3"/>
    <mergeCell ref="C2:D2"/>
    <mergeCell ref="B2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41055-612B-4D38-865F-8DFA71379064}">
  <dimension ref="A1:AJ13"/>
  <sheetViews>
    <sheetView topLeftCell="A9" workbookViewId="0">
      <selection sqref="A1:K1"/>
    </sheetView>
  </sheetViews>
  <sheetFormatPr defaultRowHeight="15" x14ac:dyDescent="0.25"/>
  <sheetData>
    <row r="1" spans="1:36" ht="24" x14ac:dyDescent="0.55000000000000004">
      <c r="A1" s="80" t="s">
        <v>31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36"/>
      <c r="M1" s="81" t="s">
        <v>45</v>
      </c>
      <c r="N1" s="81"/>
      <c r="O1" s="81"/>
      <c r="P1" s="81"/>
      <c r="Q1" s="81"/>
      <c r="R1" s="81"/>
      <c r="S1" s="81"/>
      <c r="T1" s="81"/>
      <c r="U1" s="81"/>
      <c r="V1" s="81"/>
      <c r="W1" s="81"/>
      <c r="X1" s="36"/>
      <c r="Y1" s="36"/>
    </row>
    <row r="2" spans="1:36" x14ac:dyDescent="0.25">
      <c r="X2" s="37" t="s">
        <v>34</v>
      </c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</row>
    <row r="3" spans="1:36" x14ac:dyDescent="0.25">
      <c r="X3" s="37" t="s">
        <v>35</v>
      </c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</row>
    <row r="4" spans="1:36" x14ac:dyDescent="0.25">
      <c r="X4" s="37" t="s">
        <v>36</v>
      </c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</row>
    <row r="5" spans="1:36" x14ac:dyDescent="0.25">
      <c r="X5" s="37" t="s">
        <v>37</v>
      </c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</row>
    <row r="6" spans="1:36" x14ac:dyDescent="0.25">
      <c r="X6" s="37" t="s">
        <v>38</v>
      </c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</row>
    <row r="7" spans="1:36" x14ac:dyDescent="0.25">
      <c r="X7" s="37" t="s">
        <v>39</v>
      </c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</row>
    <row r="8" spans="1:36" x14ac:dyDescent="0.25">
      <c r="X8" s="37" t="s">
        <v>40</v>
      </c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</row>
    <row r="9" spans="1:36" x14ac:dyDescent="0.25">
      <c r="X9" s="37" t="s">
        <v>44</v>
      </c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</row>
    <row r="10" spans="1:36" x14ac:dyDescent="0.25">
      <c r="X10" s="37" t="s">
        <v>43</v>
      </c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</row>
    <row r="11" spans="1:36" x14ac:dyDescent="0.25">
      <c r="X11" s="37" t="s">
        <v>41</v>
      </c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</row>
    <row r="12" spans="1:36" x14ac:dyDescent="0.25">
      <c r="X12" s="37" t="s">
        <v>42</v>
      </c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</row>
    <row r="13" spans="1:36" x14ac:dyDescent="0.25">
      <c r="X13" s="37" t="s">
        <v>33</v>
      </c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</row>
  </sheetData>
  <mergeCells count="2">
    <mergeCell ref="A1:K1"/>
    <mergeCell ref="M1:W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79DA-BE40-4991-A9AD-DE137B4F7107}">
  <dimension ref="B2:K15"/>
  <sheetViews>
    <sheetView workbookViewId="0">
      <selection activeCell="F13" sqref="F13"/>
    </sheetView>
  </sheetViews>
  <sheetFormatPr defaultColWidth="8.7109375" defaultRowHeight="21.75" x14ac:dyDescent="0.5"/>
  <cols>
    <col min="1" max="1" width="8.7109375" style="1"/>
    <col min="2" max="2" width="34.28515625" style="1" bestFit="1" customWidth="1"/>
    <col min="3" max="3" width="7.7109375" style="1" customWidth="1"/>
    <col min="4" max="4" width="13.140625" style="12" customWidth="1"/>
    <col min="5" max="6" width="8.7109375" style="1"/>
    <col min="7" max="7" width="29.28515625" style="1" customWidth="1"/>
    <col min="8" max="8" width="6.7109375" style="1" bestFit="1" customWidth="1"/>
    <col min="9" max="9" width="13.140625" style="12" customWidth="1"/>
    <col min="10" max="10" width="8.7109375" style="1"/>
    <col min="11" max="11" width="18.7109375" style="1" customWidth="1"/>
    <col min="12" max="16384" width="8.7109375" style="1"/>
  </cols>
  <sheetData>
    <row r="2" spans="2:11" x14ac:dyDescent="0.5">
      <c r="B2" s="82" t="s">
        <v>14</v>
      </c>
      <c r="C2" s="83"/>
      <c r="D2" s="83"/>
      <c r="G2" s="82" t="s">
        <v>15</v>
      </c>
      <c r="H2" s="83"/>
      <c r="I2" s="83"/>
    </row>
    <row r="3" spans="2:11" x14ac:dyDescent="0.5">
      <c r="C3" s="2"/>
      <c r="D3" s="3"/>
      <c r="E3" s="2"/>
      <c r="F3" s="2"/>
      <c r="H3" s="2"/>
      <c r="I3" s="3"/>
    </row>
    <row r="4" spans="2:11" x14ac:dyDescent="0.5">
      <c r="B4" s="4" t="s">
        <v>16</v>
      </c>
      <c r="C4" s="5"/>
      <c r="D4" s="6" t="str">
        <f ca="1">D15</f>
        <v>Large</v>
      </c>
      <c r="E4" s="2"/>
      <c r="F4" s="2"/>
      <c r="G4" s="4" t="s">
        <v>16</v>
      </c>
      <c r="H4" s="5"/>
      <c r="I4" s="7" t="str">
        <f ca="1">D4</f>
        <v>Large</v>
      </c>
    </row>
    <row r="5" spans="2:11" x14ac:dyDescent="0.5">
      <c r="C5" s="2"/>
      <c r="D5" s="3"/>
      <c r="E5" s="2"/>
      <c r="F5" s="2"/>
      <c r="H5" s="2"/>
      <c r="I5" s="3"/>
    </row>
    <row r="6" spans="2:11" x14ac:dyDescent="0.5">
      <c r="B6" s="2" t="s">
        <v>17</v>
      </c>
      <c r="D6" s="8">
        <f>งบดำเนินการ!B31</f>
        <v>0</v>
      </c>
      <c r="E6" s="2"/>
      <c r="F6" s="2"/>
      <c r="G6" s="2" t="s">
        <v>17</v>
      </c>
      <c r="I6" s="9" t="e">
        <f>($D$6)/($D$6+$D$8)</f>
        <v>#DIV/0!</v>
      </c>
    </row>
    <row r="7" spans="2:11" x14ac:dyDescent="0.5">
      <c r="C7" s="2"/>
      <c r="D7" s="3"/>
      <c r="E7" s="2"/>
      <c r="F7" s="2"/>
      <c r="H7" s="2"/>
      <c r="I7" s="10"/>
      <c r="K7" s="3" t="s">
        <v>18</v>
      </c>
    </row>
    <row r="8" spans="2:11" x14ac:dyDescent="0.5">
      <c r="B8" s="2" t="s">
        <v>19</v>
      </c>
      <c r="C8" s="2" t="s">
        <v>20</v>
      </c>
      <c r="D8" s="8">
        <f>งบดำเนินการ!C31</f>
        <v>0</v>
      </c>
      <c r="E8" s="2"/>
      <c r="F8" s="2"/>
      <c r="G8" s="2" t="s">
        <v>19</v>
      </c>
      <c r="H8" s="2" t="s">
        <v>20</v>
      </c>
      <c r="I8" s="9" t="e">
        <f>($D$8)/($D$6+$D$8)</f>
        <v>#DIV/0!</v>
      </c>
      <c r="K8" s="84" t="e">
        <f ca="1">IF(OR(AND($I$4="Micro",$I$8&gt;=10%),AND($I$4="Micro",$I$8&gt;=5%,$I$9&gt;=5%),AND($I$4="Small",$I$8&gt;=20%),AND($I$4="Small",$I$8&gt;=10%,$I$9&gt;=10%),AND($I$4="Medium",$I$8&gt;=30%),AND($I$4="Medium",$I$8&gt;=15%,$I$9&gt;=15%),AND($I$4="Large",$I$8&gt;=50%),AND($I$4="Large",$I$8&gt;=25%,$I$9&gt;=25%),AND($I$4="Startup",$I$8&gt;=0%),AND($I$4="Startup",$I$8&gt;=0%,$I$9&gt;=0%)),"Correct","Incorrect")</f>
        <v>#DIV/0!</v>
      </c>
    </row>
    <row r="9" spans="2:11" x14ac:dyDescent="0.5">
      <c r="B9" s="5"/>
      <c r="C9" s="4" t="s">
        <v>21</v>
      </c>
      <c r="D9" s="8">
        <f>งบดำเนินการ!D31</f>
        <v>0</v>
      </c>
      <c r="E9" s="2"/>
      <c r="F9" s="2"/>
      <c r="G9" s="5"/>
      <c r="H9" s="4" t="s">
        <v>21</v>
      </c>
      <c r="I9" s="11" t="e">
        <f>($D$9)/($D$6+$D$8)</f>
        <v>#DIV/0!</v>
      </c>
      <c r="K9" s="84"/>
    </row>
    <row r="10" spans="2:11" x14ac:dyDescent="0.5">
      <c r="E10" s="2"/>
      <c r="F10" s="2"/>
      <c r="I10" s="13"/>
    </row>
    <row r="11" spans="2:11" ht="22.5" thickBot="1" x14ac:dyDescent="0.55000000000000004">
      <c r="B11" s="14" t="s">
        <v>22</v>
      </c>
      <c r="C11" s="15"/>
      <c r="D11" s="16">
        <f>SUM(D8:D9,D6)</f>
        <v>0</v>
      </c>
      <c r="E11" s="2"/>
      <c r="F11" s="2"/>
      <c r="G11" s="14" t="s">
        <v>22</v>
      </c>
      <c r="H11" s="15"/>
      <c r="I11" s="17" t="e">
        <f>SUM(I8:I9,I6)</f>
        <v>#DIV/0!</v>
      </c>
    </row>
    <row r="12" spans="2:11" ht="22.5" thickTop="1" x14ac:dyDescent="0.5"/>
    <row r="13" spans="2:11" ht="65.25" x14ac:dyDescent="0.5">
      <c r="B13" s="18" t="s">
        <v>23</v>
      </c>
      <c r="C13" s="19"/>
      <c r="D13" s="20">
        <f>SUM($D$6+$D$8)</f>
        <v>0</v>
      </c>
      <c r="E13" s="19"/>
      <c r="F13" s="19"/>
      <c r="G13" s="18" t="s">
        <v>23</v>
      </c>
      <c r="H13" s="19"/>
      <c r="I13" s="21" t="e">
        <f>(I6+I8)</f>
        <v>#DIV/0!</v>
      </c>
    </row>
    <row r="14" spans="2:11" x14ac:dyDescent="0.5">
      <c r="B14" s="19"/>
      <c r="C14" s="19"/>
      <c r="D14" s="22"/>
      <c r="E14" s="19"/>
      <c r="F14" s="19"/>
      <c r="G14" s="19"/>
      <c r="H14" s="19"/>
      <c r="I14" s="22"/>
    </row>
    <row r="15" spans="2:11" x14ac:dyDescent="0.5">
      <c r="B15" s="4" t="s">
        <v>29</v>
      </c>
      <c r="D15" s="12" t="str">
        <f ca="1">IF(
    OR(ข้อมูลบริษัท!B4&gt;300000000,ข้อมูลบริษัท!B5&gt;100),
    "Large",
    IF(
        OR(
            AND(ข้อมูลบริษัท!B4&gt;50000000,ข้อมูลบริษัท!B4&lt;=300000000),
            AND(ข้อมูลบริษัท!B5&gt;30,ข้อมูลบริษัท!B5&lt;=100)
        ),
        "Medium",
        IF(
            OR(
                AND(ข้อมูลบริษัท!B4&gt;1800000,ข้อมูลบริษัท!B4&lt;=50000000),
                AND(ข้อมูลบริษัท!B5&gt;5,ข้อมูลบริษัท!B5&lt;=30)
            ),
            "Small",
            IF(
                AND(
                    OR(ข้อมูลบริษัท!B4&lt;=1200000,ข้อมูลบริษัท!B5&lt;=3),
                    YEAR(TODAY())-YEAR(ข้อมูลบริษัท!B6)&lt;=3
                ),
                "Startup",
                "Micro"
            )
        )
    )
)</f>
        <v>Large</v>
      </c>
    </row>
  </sheetData>
  <mergeCells count="3">
    <mergeCell ref="B2:D2"/>
    <mergeCell ref="G2:I2"/>
    <mergeCell ref="K8:K9"/>
  </mergeCells>
  <conditionalFormatting sqref="K8:K9">
    <cfRule type="cellIs" dxfId="1" priority="1" operator="equal">
      <formula>"Incorrect"</formula>
    </cfRule>
    <cfRule type="cellIs" dxfId="0" priority="2" operator="equal">
      <formula>"Correct"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ข้อมูลบริษัท</vt:lpstr>
      <vt:lpstr>ข้อมูลภาครัฐ</vt:lpstr>
      <vt:lpstr>งบดำเนินการ</vt:lpstr>
      <vt:lpstr>ข้อมูลแจ้งบริษัท</vt:lpstr>
      <vt:lpstr>สำหรับเจ้าหน้าที่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Soravit Harncharoenchit</dc:creator>
  <cp:lastModifiedBy>Soravit Harncharoenchit</cp:lastModifiedBy>
  <dcterms:created xsi:type="dcterms:W3CDTF">2025-12-26T03:08:12Z</dcterms:created>
  <dcterms:modified xsi:type="dcterms:W3CDTF">2026-07-01T03:44:23Z</dcterms:modified>
</cp:coreProperties>
</file>